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91"/>
  </bookViews>
  <sheets>
    <sheet name="Planilha licitação" sheetId="1" r:id="rId1"/>
  </sheets>
  <calcPr calcId="162913" iterateDelta="1E-4"/>
</workbook>
</file>

<file path=xl/calcChain.xml><?xml version="1.0" encoding="utf-8"?>
<calcChain xmlns="http://schemas.openxmlformats.org/spreadsheetml/2006/main">
  <c r="C51" i="1" l="1"/>
  <c r="C48" i="1"/>
  <c r="F46" i="1"/>
  <c r="G46" i="1" s="1"/>
  <c r="G45" i="1"/>
  <c r="F45" i="1"/>
  <c r="F44" i="1"/>
  <c r="G44" i="1" s="1"/>
  <c r="G43" i="1"/>
  <c r="F43" i="1"/>
  <c r="F42" i="1"/>
  <c r="G42" i="1" s="1"/>
  <c r="G41" i="1"/>
  <c r="F41" i="1"/>
  <c r="F40" i="1"/>
  <c r="G40" i="1" s="1"/>
  <c r="G39" i="1"/>
  <c r="F39" i="1"/>
  <c r="D38" i="1"/>
  <c r="F38" i="1" s="1"/>
  <c r="G38" i="1" s="1"/>
  <c r="D37" i="1"/>
  <c r="D35" i="1"/>
  <c r="F35" i="1" s="1"/>
  <c r="G35" i="1" s="1"/>
  <c r="D33" i="1"/>
  <c r="F33" i="1" s="1"/>
  <c r="G33" i="1" s="1"/>
  <c r="D30" i="1"/>
  <c r="F30" i="1" s="1"/>
  <c r="G30" i="1" s="1"/>
  <c r="D29" i="1"/>
  <c r="F29" i="1" s="1"/>
  <c r="G29" i="1" s="1"/>
  <c r="F26" i="1"/>
  <c r="G26" i="1" s="1"/>
  <c r="G25" i="1"/>
  <c r="F25" i="1"/>
  <c r="F24" i="1"/>
  <c r="G24" i="1" s="1"/>
  <c r="G23" i="1"/>
  <c r="F23" i="1"/>
  <c r="F22" i="1"/>
  <c r="G22" i="1" s="1"/>
  <c r="G21" i="1"/>
  <c r="F21" i="1"/>
  <c r="F20" i="1"/>
  <c r="G20" i="1" s="1"/>
  <c r="D19" i="1"/>
  <c r="D32" i="1" s="1"/>
  <c r="F32" i="1" s="1"/>
  <c r="G32" i="1" s="1"/>
  <c r="D18" i="1"/>
  <c r="F18" i="1" s="1"/>
  <c r="G18" i="1" s="1"/>
  <c r="D17" i="1"/>
  <c r="F17" i="1" s="1"/>
  <c r="G17" i="1" s="1"/>
  <c r="F15" i="1"/>
  <c r="G15" i="1" s="1"/>
  <c r="D15" i="1"/>
  <c r="D14" i="1"/>
  <c r="F14" i="1" s="1"/>
  <c r="G14" i="1" s="1"/>
  <c r="D13" i="1"/>
  <c r="F13" i="1" s="1"/>
  <c r="G13" i="1" s="1"/>
  <c r="F10" i="1"/>
  <c r="G10" i="1" s="1"/>
  <c r="D10" i="1"/>
  <c r="F9" i="1"/>
  <c r="G9" i="1" s="1"/>
  <c r="G8" i="1"/>
  <c r="F8" i="1"/>
  <c r="F7" i="1"/>
  <c r="G7" i="1" s="1"/>
  <c r="D31" i="1" l="1"/>
  <c r="F31" i="1" s="1"/>
  <c r="G31" i="1" s="1"/>
  <c r="F47" i="1"/>
  <c r="D12" i="1"/>
  <c r="F12" i="1" s="1"/>
  <c r="G12" i="1" s="1"/>
  <c r="D16" i="1"/>
  <c r="F16" i="1" s="1"/>
  <c r="G16" i="1" s="1"/>
  <c r="D28" i="1"/>
  <c r="F28" i="1" s="1"/>
  <c r="G28" i="1" s="1"/>
  <c r="G47" i="1" l="1"/>
</calcChain>
</file>

<file path=xl/sharedStrings.xml><?xml version="1.0" encoding="utf-8"?>
<sst xmlns="http://schemas.openxmlformats.org/spreadsheetml/2006/main" count="126" uniqueCount="98">
  <si>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</si>
  <si>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</t>
  </si>
  <si>
    <t>Manutenção de equipamentos de prevenção a incêndio</t>
  </si>
  <si>
    <t>Unidade</t>
  </si>
  <si>
    <t>Quantidade</t>
  </si>
  <si>
    <t>Preço Unitário</t>
  </si>
  <si>
    <t>Preço 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</si>
  <si>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</si>
  <si>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</si>
  <si>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</si>
  <si>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</si>
  <si>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</si>
  <si>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</si>
  <si>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</si>
  <si>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</si>
  <si>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</si>
  <si>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</si>
  <si>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</si>
  <si>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</si>
  <si>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</si>
  <si>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</si>
  <si>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</si>
  <si>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</si>
  <si>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</si>
  <si>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</si>
  <si>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Reposição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</si>
  <si>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</si>
  <si>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</si>
  <si>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</si>
  <si>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</si>
  <si>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</si>
  <si>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</si>
  <si>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</si>
  <si>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</si>
  <si>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</si>
  <si>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</si>
  <si>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</si>
  <si>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</si>
  <si>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</si>
  <si>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</t>
  </si>
  <si>
    <t>Serviço</t>
  </si>
  <si>
    <t>2.9</t>
  </si>
  <si>
    <t>Extintor - CO2 - 6 Kg - BC</t>
  </si>
  <si>
    <t>2.10</t>
  </si>
  <si>
    <t>Extintor - pó químico - 4 Kg - ABC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</si>
  <si>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</si>
  <si>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</si>
  <si>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</si>
  <si>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</si>
  <si>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</si>
  <si>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</si>
  <si>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</si>
  <si>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</si>
  <si>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</si>
  <si>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</si>
  <si>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</si>
  <si>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</si>
  <si>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</si>
  <si>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</si>
  <si>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</si>
  <si>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</si>
  <si>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</si>
  <si>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</si>
  <si>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</si>
  <si>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</si>
  <si>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</si>
  <si>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</si>
  <si>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</si>
  <si>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</si>
  <si>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</si>
  <si>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</si>
  <si>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</si>
  <si>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</si>
  <si>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</si>
  <si>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</si>
  <si>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</si>
  <si>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</si>
  <si>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</si>
  <si>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</si>
  <si>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</si>
  <si>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</si>
  <si>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</si>
  <si>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</si>
  <si>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</si>
  <si>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</si>
  <si>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</si>
  <si>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</si>
  <si>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</si>
  <si>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anual:</t>
  </si>
  <si>
    <t>BDI incluso no preço:</t>
  </si>
  <si>
    <t>ISS pago pelo serviço</t>
  </si>
  <si>
    <t>Lucro</t>
  </si>
  <si>
    <t>Pis e Cofins</t>
  </si>
  <si>
    <t>Despesas administrativas:</t>
  </si>
  <si>
    <r>
      <t xml:space="preserve">ANEXO III - Universidade Federal da Fronteira Sul : </t>
    </r>
    <r>
      <rPr>
        <b/>
        <i/>
        <sz val="16"/>
        <color rgb="FF000000"/>
        <rFont val="Calibri"/>
        <family val="2"/>
      </rPr>
      <t>Campus</t>
    </r>
    <r>
      <rPr>
        <b/>
        <sz val="16"/>
        <color rgb="FF000000"/>
        <rFont val="Calibri"/>
        <family val="2"/>
        <charset val="1"/>
      </rPr>
      <t xml:space="preserve"> REALEZA - PR</t>
    </r>
  </si>
  <si>
    <t>Chapecó, XX de XXXXXXXXX de 201X</t>
  </si>
  <si>
    <t>____________________________________________________</t>
  </si>
  <si>
    <t>Assinatura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</si>
</sst>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 &quot;* #,##0.00_-;&quot;-R$ &quot;* #,##0.00_-;_-&quot;R$ &quot;* \-??_-;_-@_-"/>
  </numFmts>
  <fonts count="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  <fill>
      <patternFill patternType="solid">
        <fgColor rgb="FF00B050"/>
        <bgColor rgb="FFFF9900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rgb="FFFF99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53">
    <xf numFmtId="0" fontId="0" fillId="0" borderId="0" xfId="0"/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9" fontId="6" fillId="4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" xfId="0" applyFont="1" applyBorder="1" applyProtection="1">
      <protection locked="0"/>
    </xf>
    <xf numFmtId="0" fontId="3" fillId="0" borderId="2" xfId="0" applyFont="1" applyBorder="1" applyProtection="1">
      <protection locked="0"/>
    </xf>
    <xf numFmtId="9" fontId="3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9" fontId="0" fillId="0" borderId="1" xfId="0" applyNumberFormat="1" applyBorder="1" applyProtection="1">
      <protection locked="0"/>
    </xf>
    <xf numFmtId="0" fontId="7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6" xfId="0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0" fontId="2" fillId="2" borderId="6" xfId="0" applyFont="1" applyFill="1" applyBorder="1" applyAlignment="1" applyProtection="1">
      <alignment horizontal="left" vertical="center"/>
      <protection hidden="1"/>
    </xf>
    <xf numFmtId="0" fontId="0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7" xfId="0" applyFont="1" applyFill="1" applyBorder="1" applyProtection="1">
      <protection hidden="1"/>
    </xf>
    <xf numFmtId="0" fontId="0" fillId="0" borderId="1" xfId="0" applyFont="1" applyBorder="1" applyAlignment="1" applyProtection="1">
      <alignment wrapText="1"/>
      <protection hidden="1"/>
    </xf>
    <xf numFmtId="0" fontId="0" fillId="0" borderId="1" xfId="0" applyFont="1" applyBorder="1" applyAlignment="1" applyProtection="1">
      <alignment horizontal="center"/>
      <protection hidden="1"/>
    </xf>
    <xf numFmtId="164" fontId="0" fillId="0" borderId="1" xfId="1" applyFont="1" applyBorder="1" applyAlignment="1" applyProtection="1">
      <alignment horizontal="center"/>
      <protection hidden="1"/>
    </xf>
    <xf numFmtId="164" fontId="0" fillId="0" borderId="7" xfId="1" applyFont="1" applyBorder="1" applyAlignment="1" applyProtection="1">
      <protection hidden="1"/>
    </xf>
    <xf numFmtId="0" fontId="0" fillId="0" borderId="1" xfId="0" applyFont="1" applyBorder="1" applyProtection="1">
      <protection hidden="1"/>
    </xf>
    <xf numFmtId="0" fontId="2" fillId="2" borderId="1" xfId="0" applyFont="1" applyFill="1" applyBorder="1" applyProtection="1">
      <protection hidden="1"/>
    </xf>
    <xf numFmtId="164" fontId="0" fillId="2" borderId="1" xfId="1" applyFont="1" applyFill="1" applyBorder="1" applyAlignment="1" applyProtection="1">
      <alignment horizontal="center"/>
      <protection hidden="1"/>
    </xf>
    <xf numFmtId="164" fontId="0" fillId="2" borderId="7" xfId="1" applyFont="1" applyFill="1" applyBorder="1" applyAlignment="1" applyProtection="1"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0" fillId="2" borderId="6" xfId="0" applyFill="1" applyBorder="1" applyProtection="1">
      <protection hidden="1"/>
    </xf>
    <xf numFmtId="0" fontId="2" fillId="2" borderId="1" xfId="0" applyFont="1" applyFill="1" applyBorder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0" fillId="3" borderId="1" xfId="0" applyFont="1" applyFill="1" applyBorder="1" applyAlignment="1" applyProtection="1">
      <alignment wrapText="1"/>
      <protection hidden="1"/>
    </xf>
    <xf numFmtId="0" fontId="0" fillId="3" borderId="1" xfId="0" applyFont="1" applyFill="1" applyBorder="1" applyAlignment="1" applyProtection="1">
      <alignment horizontal="center"/>
      <protection hidden="1"/>
    </xf>
    <xf numFmtId="0" fontId="0" fillId="3" borderId="1" xfId="0" applyFont="1" applyFill="1" applyBorder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Alignment="1" applyProtection="1">
      <alignment horizontal="left" vertical="center"/>
      <protection hidden="1"/>
    </xf>
    <xf numFmtId="164" fontId="2" fillId="2" borderId="1" xfId="1" applyFont="1" applyFill="1" applyBorder="1" applyAlignment="1" applyProtection="1">
      <alignment horizontal="left" vertical="center"/>
      <protection hidden="1"/>
    </xf>
    <xf numFmtId="164" fontId="2" fillId="5" borderId="1" xfId="1" applyFont="1" applyFill="1" applyBorder="1" applyAlignment="1" applyProtection="1">
      <alignment horizontal="left" vertical="center"/>
      <protection hidden="1"/>
    </xf>
    <xf numFmtId="164" fontId="2" fillId="6" borderId="7" xfId="1" applyFont="1" applyFill="1" applyBorder="1" applyAlignment="1" applyProtection="1">
      <alignment horizontal="left" vertical="center"/>
      <protection hidden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42578125" style="4" customWidth="1"/>
    <col min="2" max="2" width="80.85546875" style="4"/>
    <col min="3" max="3" width="12.5703125" style="4"/>
    <col min="4" max="4" width="13.140625" style="4"/>
    <col min="5" max="5" width="14.28515625" style="4"/>
    <col min="6" max="6" width="12.85546875" style="4"/>
    <col min="7" max="7" width="15.42578125" style="4" customWidth="1"/>
    <col min="8" max="1025" width="8.28515625" style="4"/>
    <col min="1026" max="16384" width="9.140625" style="4"/>
  </cols>
  <sheetData>
    <row r="1" spans="1:7" ht="21" x14ac:dyDescent="0.35">
      <c r="A1" s="1" t="s">
        <v>94</v>
      </c>
      <c r="B1" s="2"/>
      <c r="C1" s="2"/>
      <c r="D1" s="2"/>
      <c r="E1" s="2"/>
      <c r="F1" s="2"/>
      <c r="G1" s="3"/>
    </row>
    <row r="2" spans="1:7" ht="45" customHeight="1" x14ac:dyDescent="0.25">
      <c r="A2" s="5" t="s">
        <v>0</v>
      </c>
      <c r="B2" s="6"/>
      <c r="C2" s="6"/>
      <c r="D2" s="6"/>
      <c r="E2" s="6"/>
      <c r="F2" s="6"/>
      <c r="G2" s="7" t="s">
        <v>1</v>
      </c>
    </row>
    <row r="3" spans="1:7" x14ac:dyDescent="0.25">
      <c r="A3" s="5"/>
      <c r="B3" s="6"/>
      <c r="C3" s="6"/>
      <c r="D3" s="6"/>
      <c r="E3" s="6"/>
      <c r="F3" s="6"/>
      <c r="G3" s="8">
        <v>0</v>
      </c>
    </row>
    <row r="4" spans="1:7" x14ac:dyDescent="0.25">
      <c r="A4" s="9"/>
      <c r="B4" s="10"/>
      <c r="C4" s="10"/>
      <c r="D4" s="10"/>
      <c r="E4" s="10"/>
      <c r="F4" s="10"/>
      <c r="G4" s="11"/>
    </row>
    <row r="5" spans="1:7" x14ac:dyDescent="0.25">
      <c r="A5" s="22"/>
      <c r="B5" s="23" t="s">
        <v>2</v>
      </c>
      <c r="C5" s="24" t="s">
        <v>3</v>
      </c>
      <c r="D5" s="24" t="s">
        <v>4</v>
      </c>
      <c r="E5" s="24" t="s">
        <v>5</v>
      </c>
      <c r="F5" s="24" t="s">
        <v>6</v>
      </c>
      <c r="G5" s="25" t="s">
        <v>7</v>
      </c>
    </row>
    <row r="6" spans="1:7" x14ac:dyDescent="0.25">
      <c r="A6" s="26">
        <v>1</v>
      </c>
      <c r="B6" s="27" t="s">
        <v>8</v>
      </c>
      <c r="C6" s="28"/>
      <c r="D6" s="28"/>
      <c r="E6" s="28"/>
      <c r="F6" s="28"/>
      <c r="G6" s="29"/>
    </row>
    <row r="7" spans="1:7" ht="45" x14ac:dyDescent="0.25">
      <c r="A7" s="22" t="s">
        <v>9</v>
      </c>
      <c r="B7" s="30" t="s">
        <v>10</v>
      </c>
      <c r="C7" s="31" t="s">
        <v>11</v>
      </c>
      <c r="D7" s="31">
        <v>8</v>
      </c>
      <c r="E7" s="32">
        <v>119.01375</v>
      </c>
      <c r="F7" s="32">
        <f>D7*E7</f>
        <v>952.11</v>
      </c>
      <c r="G7" s="33">
        <f>F7-(F7*$G$3)</f>
        <v>952.11</v>
      </c>
    </row>
    <row r="8" spans="1:7" x14ac:dyDescent="0.25">
      <c r="A8" s="22" t="s">
        <v>12</v>
      </c>
      <c r="B8" s="34" t="s">
        <v>13</v>
      </c>
      <c r="C8" s="31" t="s">
        <v>14</v>
      </c>
      <c r="D8" s="31">
        <v>1</v>
      </c>
      <c r="E8" s="32">
        <v>178</v>
      </c>
      <c r="F8" s="32">
        <f>D8*E8</f>
        <v>178</v>
      </c>
      <c r="G8" s="33">
        <f>F8-(F8*$G$3)</f>
        <v>178</v>
      </c>
    </row>
    <row r="9" spans="1:7" ht="45" x14ac:dyDescent="0.25">
      <c r="A9" s="22" t="s">
        <v>15</v>
      </c>
      <c r="B9" s="30" t="s">
        <v>16</v>
      </c>
      <c r="C9" s="31" t="s">
        <v>17</v>
      </c>
      <c r="D9" s="31">
        <v>7</v>
      </c>
      <c r="E9" s="32">
        <v>204.72190476190499</v>
      </c>
      <c r="F9" s="32">
        <f>D9*E9</f>
        <v>1433.0533333333349</v>
      </c>
      <c r="G9" s="33">
        <f>F9-(F9*$G$3)</f>
        <v>1433.0533333333349</v>
      </c>
    </row>
    <row r="10" spans="1:7" ht="30" x14ac:dyDescent="0.25">
      <c r="A10" s="22" t="s">
        <v>18</v>
      </c>
      <c r="B10" s="30" t="s">
        <v>19</v>
      </c>
      <c r="C10" s="31" t="s">
        <v>20</v>
      </c>
      <c r="D10" s="31">
        <f>D20+D21</f>
        <v>33</v>
      </c>
      <c r="E10" s="32">
        <v>30</v>
      </c>
      <c r="F10" s="32">
        <f>D10*E10</f>
        <v>990</v>
      </c>
      <c r="G10" s="33">
        <f>F10-(F10*$G$3)</f>
        <v>990</v>
      </c>
    </row>
    <row r="11" spans="1:7" x14ac:dyDescent="0.25">
      <c r="A11" s="26">
        <v>2</v>
      </c>
      <c r="B11" s="35" t="s">
        <v>21</v>
      </c>
      <c r="C11" s="28"/>
      <c r="D11" s="28"/>
      <c r="E11" s="36"/>
      <c r="F11" s="36"/>
      <c r="G11" s="37"/>
    </row>
    <row r="12" spans="1:7" ht="30" x14ac:dyDescent="0.25">
      <c r="A12" s="22" t="s">
        <v>22</v>
      </c>
      <c r="B12" s="30" t="s">
        <v>23</v>
      </c>
      <c r="C12" s="31" t="s">
        <v>14</v>
      </c>
      <c r="D12" s="38">
        <f t="shared" ref="D12:D18" si="0">$D$19*0.02</f>
        <v>2.06</v>
      </c>
      <c r="E12" s="32">
        <v>6.2533333333333303</v>
      </c>
      <c r="F12" s="32">
        <f t="shared" ref="F12:F18" si="1">D12*E12</f>
        <v>12.88186666666666</v>
      </c>
      <c r="G12" s="33">
        <f t="shared" ref="G12:G18" si="2">F12-(F12*$G$3)</f>
        <v>12.88186666666666</v>
      </c>
    </row>
    <row r="13" spans="1:7" x14ac:dyDescent="0.25">
      <c r="A13" s="22" t="s">
        <v>24</v>
      </c>
      <c r="B13" s="30" t="s">
        <v>25</v>
      </c>
      <c r="C13" s="31" t="s">
        <v>26</v>
      </c>
      <c r="D13" s="38">
        <f t="shared" si="0"/>
        <v>2.06</v>
      </c>
      <c r="E13" s="32">
        <v>25</v>
      </c>
      <c r="F13" s="32">
        <f t="shared" si="1"/>
        <v>51.5</v>
      </c>
      <c r="G13" s="33">
        <f t="shared" si="2"/>
        <v>51.5</v>
      </c>
    </row>
    <row r="14" spans="1:7" x14ac:dyDescent="0.25">
      <c r="A14" s="22" t="s">
        <v>27</v>
      </c>
      <c r="B14" s="30" t="s">
        <v>28</v>
      </c>
      <c r="C14" s="31" t="s">
        <v>14</v>
      </c>
      <c r="D14" s="38">
        <f t="shared" si="0"/>
        <v>2.06</v>
      </c>
      <c r="E14" s="32">
        <v>17.82</v>
      </c>
      <c r="F14" s="32">
        <f t="shared" si="1"/>
        <v>36.709200000000003</v>
      </c>
      <c r="G14" s="33">
        <f t="shared" si="2"/>
        <v>36.709200000000003</v>
      </c>
    </row>
    <row r="15" spans="1:7" x14ac:dyDescent="0.25">
      <c r="A15" s="22" t="s">
        <v>29</v>
      </c>
      <c r="B15" s="30" t="s">
        <v>30</v>
      </c>
      <c r="C15" s="31" t="s">
        <v>14</v>
      </c>
      <c r="D15" s="38">
        <f t="shared" si="0"/>
        <v>2.06</v>
      </c>
      <c r="E15" s="32">
        <v>5.64333333333333</v>
      </c>
      <c r="F15" s="32">
        <f t="shared" si="1"/>
        <v>11.62526666666666</v>
      </c>
      <c r="G15" s="33">
        <f t="shared" si="2"/>
        <v>11.62526666666666</v>
      </c>
    </row>
    <row r="16" spans="1:7" x14ac:dyDescent="0.25">
      <c r="A16" s="22" t="s">
        <v>31</v>
      </c>
      <c r="B16" s="30" t="s">
        <v>32</v>
      </c>
      <c r="C16" s="31" t="s">
        <v>14</v>
      </c>
      <c r="D16" s="38">
        <f t="shared" si="0"/>
        <v>2.06</v>
      </c>
      <c r="E16" s="32">
        <v>5.64333333333333</v>
      </c>
      <c r="F16" s="32">
        <f t="shared" si="1"/>
        <v>11.62526666666666</v>
      </c>
      <c r="G16" s="33">
        <f t="shared" si="2"/>
        <v>11.62526666666666</v>
      </c>
    </row>
    <row r="17" spans="1:7" x14ac:dyDescent="0.25">
      <c r="A17" s="22" t="s">
        <v>33</v>
      </c>
      <c r="B17" s="30" t="s">
        <v>34</v>
      </c>
      <c r="C17" s="31" t="s">
        <v>14</v>
      </c>
      <c r="D17" s="38">
        <f t="shared" si="0"/>
        <v>2.06</v>
      </c>
      <c r="E17" s="32">
        <v>4.4433333333333298</v>
      </c>
      <c r="F17" s="32">
        <f t="shared" si="1"/>
        <v>9.15326666666666</v>
      </c>
      <c r="G17" s="33">
        <f t="shared" si="2"/>
        <v>9.15326666666666</v>
      </c>
    </row>
    <row r="18" spans="1:7" x14ac:dyDescent="0.25">
      <c r="A18" s="22" t="s">
        <v>35</v>
      </c>
      <c r="B18" s="30" t="s">
        <v>36</v>
      </c>
      <c r="C18" s="31" t="s">
        <v>14</v>
      </c>
      <c r="D18" s="38">
        <f t="shared" si="0"/>
        <v>2.06</v>
      </c>
      <c r="E18" s="32">
        <v>7</v>
      </c>
      <c r="F18" s="32">
        <f t="shared" si="1"/>
        <v>14.42</v>
      </c>
      <c r="G18" s="33">
        <f t="shared" si="2"/>
        <v>14.42</v>
      </c>
    </row>
    <row r="19" spans="1:7" ht="45" x14ac:dyDescent="0.25">
      <c r="A19" s="39"/>
      <c r="B19" s="40" t="s">
        <v>37</v>
      </c>
      <c r="C19" s="28"/>
      <c r="D19" s="41">
        <f>SUM(D20:D26)</f>
        <v>103</v>
      </c>
      <c r="E19" s="36"/>
      <c r="F19" s="36"/>
      <c r="G19" s="37"/>
    </row>
    <row r="20" spans="1:7" x14ac:dyDescent="0.25">
      <c r="A20" s="22" t="s">
        <v>38</v>
      </c>
      <c r="B20" s="42" t="s">
        <v>39</v>
      </c>
      <c r="C20" s="43" t="s">
        <v>40</v>
      </c>
      <c r="D20" s="43">
        <v>2</v>
      </c>
      <c r="E20" s="32">
        <v>37.520000000000003</v>
      </c>
      <c r="F20" s="32">
        <f t="shared" ref="F20:F26" si="3">D20*E20</f>
        <v>75.040000000000006</v>
      </c>
      <c r="G20" s="33">
        <f t="shared" ref="G20:G26" si="4">F20-(F20*$G$3)</f>
        <v>75.040000000000006</v>
      </c>
    </row>
    <row r="21" spans="1:7" x14ac:dyDescent="0.25">
      <c r="A21" s="22" t="s">
        <v>41</v>
      </c>
      <c r="B21" s="42" t="s">
        <v>42</v>
      </c>
      <c r="C21" s="43" t="s">
        <v>40</v>
      </c>
      <c r="D21" s="43">
        <v>31</v>
      </c>
      <c r="E21" s="32">
        <v>45.383333333333297</v>
      </c>
      <c r="F21" s="32">
        <f t="shared" si="3"/>
        <v>1406.8833333333323</v>
      </c>
      <c r="G21" s="33">
        <f t="shared" si="4"/>
        <v>1406.8833333333323</v>
      </c>
    </row>
    <row r="22" spans="1:7" x14ac:dyDescent="0.25">
      <c r="A22" s="22" t="s">
        <v>43</v>
      </c>
      <c r="B22" s="42" t="s">
        <v>44</v>
      </c>
      <c r="C22" s="43" t="s">
        <v>40</v>
      </c>
      <c r="D22" s="43">
        <v>14</v>
      </c>
      <c r="E22" s="32">
        <v>28.26</v>
      </c>
      <c r="F22" s="32">
        <f t="shared" si="3"/>
        <v>395.64000000000004</v>
      </c>
      <c r="G22" s="33">
        <f t="shared" si="4"/>
        <v>395.64000000000004</v>
      </c>
    </row>
    <row r="23" spans="1:7" x14ac:dyDescent="0.25">
      <c r="A23" s="22" t="s">
        <v>45</v>
      </c>
      <c r="B23" s="42" t="s">
        <v>46</v>
      </c>
      <c r="C23" s="43" t="s">
        <v>40</v>
      </c>
      <c r="D23" s="43">
        <v>10</v>
      </c>
      <c r="E23" s="32">
        <v>35.456666666666699</v>
      </c>
      <c r="F23" s="32">
        <f t="shared" si="3"/>
        <v>354.566666666667</v>
      </c>
      <c r="G23" s="33">
        <f t="shared" si="4"/>
        <v>354.566666666667</v>
      </c>
    </row>
    <row r="24" spans="1:7" x14ac:dyDescent="0.25">
      <c r="A24" s="22" t="s">
        <v>47</v>
      </c>
      <c r="B24" s="42" t="s">
        <v>48</v>
      </c>
      <c r="C24" s="43" t="s">
        <v>40</v>
      </c>
      <c r="D24" s="43">
        <v>35</v>
      </c>
      <c r="E24" s="32">
        <v>24.9166666666667</v>
      </c>
      <c r="F24" s="32">
        <f t="shared" si="3"/>
        <v>872.08333333333451</v>
      </c>
      <c r="G24" s="33">
        <f t="shared" si="4"/>
        <v>872.08333333333451</v>
      </c>
    </row>
    <row r="25" spans="1:7" x14ac:dyDescent="0.25">
      <c r="A25" s="22" t="s">
        <v>49</v>
      </c>
      <c r="B25" s="42" t="s">
        <v>50</v>
      </c>
      <c r="C25" s="43" t="s">
        <v>40</v>
      </c>
      <c r="D25" s="43">
        <v>2</v>
      </c>
      <c r="E25" s="32">
        <v>30.456666666666699</v>
      </c>
      <c r="F25" s="32">
        <f t="shared" si="3"/>
        <v>60.913333333333398</v>
      </c>
      <c r="G25" s="33">
        <f t="shared" si="4"/>
        <v>60.913333333333398</v>
      </c>
    </row>
    <row r="26" spans="1:7" x14ac:dyDescent="0.25">
      <c r="A26" s="22" t="s">
        <v>51</v>
      </c>
      <c r="B26" s="42" t="s">
        <v>52</v>
      </c>
      <c r="C26" s="43" t="s">
        <v>40</v>
      </c>
      <c r="D26" s="43">
        <v>9</v>
      </c>
      <c r="E26" s="32">
        <v>21.593333333333302</v>
      </c>
      <c r="F26" s="32">
        <f t="shared" si="3"/>
        <v>194.33999999999972</v>
      </c>
      <c r="G26" s="33">
        <f t="shared" si="4"/>
        <v>194.33999999999972</v>
      </c>
    </row>
    <row r="27" spans="1:7" x14ac:dyDescent="0.25">
      <c r="A27" s="39"/>
      <c r="B27" s="40" t="s">
        <v>53</v>
      </c>
      <c r="C27" s="28"/>
      <c r="D27" s="28"/>
      <c r="E27" s="36"/>
      <c r="F27" s="36"/>
      <c r="G27" s="37"/>
    </row>
    <row r="28" spans="1:7" x14ac:dyDescent="0.25">
      <c r="A28" s="22" t="s">
        <v>54</v>
      </c>
      <c r="B28" s="34" t="s">
        <v>55</v>
      </c>
      <c r="C28" s="31" t="s">
        <v>40</v>
      </c>
      <c r="D28" s="38">
        <f t="shared" ref="D28:D33" si="5">$D$19*0.02</f>
        <v>2.06</v>
      </c>
      <c r="E28" s="32">
        <v>7.73</v>
      </c>
      <c r="F28" s="32">
        <f t="shared" ref="F28:F33" si="6">D28*E28</f>
        <v>15.923800000000002</v>
      </c>
      <c r="G28" s="33">
        <f t="shared" ref="G28:G33" si="7">F28-(F28*$G$3)</f>
        <v>15.923800000000002</v>
      </c>
    </row>
    <row r="29" spans="1:7" x14ac:dyDescent="0.25">
      <c r="A29" s="22" t="s">
        <v>56</v>
      </c>
      <c r="B29" s="34" t="s">
        <v>57</v>
      </c>
      <c r="C29" s="31" t="s">
        <v>14</v>
      </c>
      <c r="D29" s="38">
        <f t="shared" si="5"/>
        <v>2.06</v>
      </c>
      <c r="E29" s="32">
        <v>23.91</v>
      </c>
      <c r="F29" s="32">
        <f t="shared" si="6"/>
        <v>49.254600000000003</v>
      </c>
      <c r="G29" s="33">
        <f t="shared" si="7"/>
        <v>49.254600000000003</v>
      </c>
    </row>
    <row r="30" spans="1:7" x14ac:dyDescent="0.25">
      <c r="A30" s="22" t="s">
        <v>58</v>
      </c>
      <c r="B30" s="34" t="s">
        <v>59</v>
      </c>
      <c r="C30" s="31" t="s">
        <v>14</v>
      </c>
      <c r="D30" s="38">
        <f t="shared" si="5"/>
        <v>2.06</v>
      </c>
      <c r="E30" s="32">
        <v>13.73</v>
      </c>
      <c r="F30" s="32">
        <f t="shared" si="6"/>
        <v>28.283800000000003</v>
      </c>
      <c r="G30" s="33">
        <f t="shared" si="7"/>
        <v>28.283800000000003</v>
      </c>
    </row>
    <row r="31" spans="1:7" x14ac:dyDescent="0.25">
      <c r="A31" s="22" t="s">
        <v>60</v>
      </c>
      <c r="B31" s="34" t="s">
        <v>61</v>
      </c>
      <c r="C31" s="31" t="s">
        <v>14</v>
      </c>
      <c r="D31" s="38">
        <f t="shared" si="5"/>
        <v>2.06</v>
      </c>
      <c r="E31" s="32">
        <v>13.73</v>
      </c>
      <c r="F31" s="32">
        <f t="shared" si="6"/>
        <v>28.283800000000003</v>
      </c>
      <c r="G31" s="33">
        <f t="shared" si="7"/>
        <v>28.283800000000003</v>
      </c>
    </row>
    <row r="32" spans="1:7" x14ac:dyDescent="0.25">
      <c r="A32" s="22" t="s">
        <v>62</v>
      </c>
      <c r="B32" s="34" t="s">
        <v>63</v>
      </c>
      <c r="C32" s="31" t="s">
        <v>14</v>
      </c>
      <c r="D32" s="38">
        <f t="shared" si="5"/>
        <v>2.06</v>
      </c>
      <c r="E32" s="32">
        <v>13.2</v>
      </c>
      <c r="F32" s="32">
        <f t="shared" si="6"/>
        <v>27.192</v>
      </c>
      <c r="G32" s="33">
        <f t="shared" si="7"/>
        <v>27.192</v>
      </c>
    </row>
    <row r="33" spans="1:7" x14ac:dyDescent="0.25">
      <c r="A33" s="22" t="s">
        <v>64</v>
      </c>
      <c r="B33" s="34" t="s">
        <v>65</v>
      </c>
      <c r="C33" s="31" t="s">
        <v>14</v>
      </c>
      <c r="D33" s="38">
        <f t="shared" si="5"/>
        <v>2.06</v>
      </c>
      <c r="E33" s="32">
        <v>5</v>
      </c>
      <c r="F33" s="32">
        <f t="shared" si="6"/>
        <v>10.3</v>
      </c>
      <c r="G33" s="33">
        <f t="shared" si="7"/>
        <v>10.3</v>
      </c>
    </row>
    <row r="34" spans="1:7" x14ac:dyDescent="0.25">
      <c r="A34" s="22"/>
      <c r="B34" s="35" t="s">
        <v>66</v>
      </c>
      <c r="C34" s="28"/>
      <c r="D34" s="28"/>
      <c r="E34" s="36"/>
      <c r="F34" s="36"/>
      <c r="G34" s="37"/>
    </row>
    <row r="35" spans="1:7" x14ac:dyDescent="0.25">
      <c r="A35" s="22" t="s">
        <v>67</v>
      </c>
      <c r="B35" s="44" t="s">
        <v>68</v>
      </c>
      <c r="C35" s="31" t="s">
        <v>40</v>
      </c>
      <c r="D35" s="38">
        <f>D19/5</f>
        <v>20.6</v>
      </c>
      <c r="E35" s="32">
        <v>7.85</v>
      </c>
      <c r="F35" s="32">
        <f>D35*E35</f>
        <v>161.71</v>
      </c>
      <c r="G35" s="33">
        <f>F35-(F35*$G$3)</f>
        <v>161.71</v>
      </c>
    </row>
    <row r="36" spans="1:7" s="10" customFormat="1" x14ac:dyDescent="0.25">
      <c r="A36" s="22"/>
      <c r="B36" s="45"/>
      <c r="C36" s="46"/>
      <c r="D36" s="46"/>
      <c r="E36" s="46"/>
      <c r="F36" s="32"/>
      <c r="G36" s="33"/>
    </row>
    <row r="37" spans="1:7" x14ac:dyDescent="0.25">
      <c r="A37" s="26">
        <v>3</v>
      </c>
      <c r="B37" s="35" t="s">
        <v>69</v>
      </c>
      <c r="C37" s="28"/>
      <c r="D37" s="41">
        <f>D39</f>
        <v>44</v>
      </c>
      <c r="E37" s="36"/>
      <c r="F37" s="36"/>
      <c r="G37" s="37"/>
    </row>
    <row r="38" spans="1:7" x14ac:dyDescent="0.25">
      <c r="A38" s="22" t="s">
        <v>70</v>
      </c>
      <c r="B38" s="34" t="s">
        <v>71</v>
      </c>
      <c r="C38" s="31" t="s">
        <v>40</v>
      </c>
      <c r="D38" s="38">
        <f>$D$39*0.1</f>
        <v>4.4000000000000004</v>
      </c>
      <c r="E38" s="32">
        <v>30.79</v>
      </c>
      <c r="F38" s="32">
        <f t="shared" ref="F38:F46" si="8">D38*E38</f>
        <v>135.476</v>
      </c>
      <c r="G38" s="33">
        <f t="shared" ref="G38:G46" si="9">F38-(F38*$G$3)</f>
        <v>135.476</v>
      </c>
    </row>
    <row r="39" spans="1:7" x14ac:dyDescent="0.25">
      <c r="A39" s="22" t="s">
        <v>72</v>
      </c>
      <c r="B39" s="44" t="s">
        <v>73</v>
      </c>
      <c r="C39" s="43" t="s">
        <v>40</v>
      </c>
      <c r="D39" s="47">
        <v>44</v>
      </c>
      <c r="E39" s="32">
        <v>13.1833333333333</v>
      </c>
      <c r="F39" s="32">
        <f t="shared" si="8"/>
        <v>580.06666666666524</v>
      </c>
      <c r="G39" s="33">
        <f t="shared" si="9"/>
        <v>580.06666666666524</v>
      </c>
    </row>
    <row r="40" spans="1:7" x14ac:dyDescent="0.25">
      <c r="A40" s="22" t="s">
        <v>74</v>
      </c>
      <c r="B40" s="34" t="s">
        <v>75</v>
      </c>
      <c r="C40" s="31" t="s">
        <v>14</v>
      </c>
      <c r="D40" s="31">
        <v>2</v>
      </c>
      <c r="E40" s="32">
        <v>180</v>
      </c>
      <c r="F40" s="32">
        <f t="shared" si="8"/>
        <v>360</v>
      </c>
      <c r="G40" s="33">
        <f t="shared" si="9"/>
        <v>360</v>
      </c>
    </row>
    <row r="41" spans="1:7" x14ac:dyDescent="0.25">
      <c r="A41" s="22" t="s">
        <v>76</v>
      </c>
      <c r="B41" s="34" t="s">
        <v>77</v>
      </c>
      <c r="C41" s="31" t="s">
        <v>14</v>
      </c>
      <c r="D41" s="31">
        <v>2</v>
      </c>
      <c r="E41" s="32">
        <v>195</v>
      </c>
      <c r="F41" s="32">
        <f t="shared" si="8"/>
        <v>390</v>
      </c>
      <c r="G41" s="33">
        <f t="shared" si="9"/>
        <v>390</v>
      </c>
    </row>
    <row r="42" spans="1:7" x14ac:dyDescent="0.25">
      <c r="A42" s="22" t="s">
        <v>78</v>
      </c>
      <c r="B42" s="34" t="s">
        <v>79</v>
      </c>
      <c r="C42" s="31" t="s">
        <v>14</v>
      </c>
      <c r="D42" s="31">
        <v>2</v>
      </c>
      <c r="E42" s="32">
        <v>250</v>
      </c>
      <c r="F42" s="32">
        <f t="shared" si="8"/>
        <v>500</v>
      </c>
      <c r="G42" s="33">
        <f t="shared" si="9"/>
        <v>500</v>
      </c>
    </row>
    <row r="43" spans="1:7" x14ac:dyDescent="0.25">
      <c r="A43" s="22" t="s">
        <v>80</v>
      </c>
      <c r="B43" s="34" t="s">
        <v>81</v>
      </c>
      <c r="C43" s="31" t="s">
        <v>14</v>
      </c>
      <c r="D43" s="31">
        <v>2</v>
      </c>
      <c r="E43" s="32">
        <v>25</v>
      </c>
      <c r="F43" s="32">
        <f t="shared" si="8"/>
        <v>50</v>
      </c>
      <c r="G43" s="33">
        <f t="shared" si="9"/>
        <v>50</v>
      </c>
    </row>
    <row r="44" spans="1:7" x14ac:dyDescent="0.25">
      <c r="A44" s="22" t="s">
        <v>82</v>
      </c>
      <c r="B44" s="34" t="s">
        <v>83</v>
      </c>
      <c r="C44" s="31" t="s">
        <v>14</v>
      </c>
      <c r="D44" s="31">
        <v>2</v>
      </c>
      <c r="E44" s="32">
        <v>45</v>
      </c>
      <c r="F44" s="32">
        <f t="shared" si="8"/>
        <v>90</v>
      </c>
      <c r="G44" s="33">
        <f t="shared" si="9"/>
        <v>90</v>
      </c>
    </row>
    <row r="45" spans="1:7" x14ac:dyDescent="0.25">
      <c r="A45" s="22" t="s">
        <v>84</v>
      </c>
      <c r="B45" s="34" t="s">
        <v>85</v>
      </c>
      <c r="C45" s="31" t="s">
        <v>14</v>
      </c>
      <c r="D45" s="31">
        <v>2</v>
      </c>
      <c r="E45" s="32">
        <v>25</v>
      </c>
      <c r="F45" s="32">
        <f t="shared" si="8"/>
        <v>50</v>
      </c>
      <c r="G45" s="33">
        <f t="shared" si="9"/>
        <v>50</v>
      </c>
    </row>
    <row r="46" spans="1:7" x14ac:dyDescent="0.25">
      <c r="A46" s="22" t="s">
        <v>86</v>
      </c>
      <c r="B46" s="34" t="s">
        <v>87</v>
      </c>
      <c r="C46" s="31" t="s">
        <v>14</v>
      </c>
      <c r="D46" s="31">
        <v>2</v>
      </c>
      <c r="E46" s="32">
        <v>45</v>
      </c>
      <c r="F46" s="32">
        <f t="shared" si="8"/>
        <v>90</v>
      </c>
      <c r="G46" s="33">
        <f t="shared" si="9"/>
        <v>90</v>
      </c>
    </row>
    <row r="47" spans="1:7" ht="30" x14ac:dyDescent="0.25">
      <c r="A47" s="22"/>
      <c r="B47" s="48" t="s">
        <v>88</v>
      </c>
      <c r="C47" s="49"/>
      <c r="D47" s="49"/>
      <c r="E47" s="50"/>
      <c r="F47" s="51">
        <f>SUM(F7:F46)</f>
        <v>9627.0355333333337</v>
      </c>
      <c r="G47" s="52">
        <f>SUM(G7:G46)</f>
        <v>9627.0355333333337</v>
      </c>
    </row>
    <row r="48" spans="1:7" x14ac:dyDescent="0.25">
      <c r="A48" s="9"/>
      <c r="B48" s="13" t="s">
        <v>89</v>
      </c>
      <c r="C48" s="14">
        <f>SUM(C49:C52)</f>
        <v>0.23649999999999999</v>
      </c>
      <c r="D48" s="15"/>
      <c r="E48" s="10"/>
      <c r="F48" s="10"/>
      <c r="G48" s="11"/>
    </row>
    <row r="49" spans="1:7" x14ac:dyDescent="0.25">
      <c r="A49" s="9"/>
      <c r="B49" s="12" t="s">
        <v>90</v>
      </c>
      <c r="C49" s="16">
        <v>0.02</v>
      </c>
      <c r="D49" s="12"/>
      <c r="E49" s="10"/>
      <c r="F49" s="10"/>
      <c r="G49" s="11"/>
    </row>
    <row r="50" spans="1:7" x14ac:dyDescent="0.25">
      <c r="A50" s="9"/>
      <c r="B50" s="12" t="s">
        <v>91</v>
      </c>
      <c r="C50" s="16">
        <v>0.1</v>
      </c>
      <c r="D50" s="12"/>
      <c r="E50" s="10"/>
      <c r="F50" s="10"/>
      <c r="G50" s="11"/>
    </row>
    <row r="51" spans="1:7" x14ac:dyDescent="0.25">
      <c r="A51" s="9"/>
      <c r="B51" s="12" t="s">
        <v>92</v>
      </c>
      <c r="C51" s="16">
        <f>0.03+0.0065</f>
        <v>3.6499999999999998E-2</v>
      </c>
      <c r="D51" s="12"/>
      <c r="E51" s="10"/>
      <c r="F51" s="10"/>
      <c r="G51" s="11"/>
    </row>
    <row r="52" spans="1:7" x14ac:dyDescent="0.25">
      <c r="A52" s="9"/>
      <c r="B52" s="12" t="s">
        <v>93</v>
      </c>
      <c r="C52" s="16">
        <v>0.08</v>
      </c>
      <c r="D52" s="12"/>
      <c r="E52" s="10"/>
      <c r="F52" s="10"/>
      <c r="G52" s="11"/>
    </row>
    <row r="53" spans="1:7" x14ac:dyDescent="0.25">
      <c r="A53" s="9"/>
      <c r="B53" s="10"/>
      <c r="C53" s="10"/>
      <c r="D53" s="10"/>
      <c r="E53" s="10"/>
      <c r="F53" s="10"/>
      <c r="G53" s="11"/>
    </row>
    <row r="54" spans="1:7" x14ac:dyDescent="0.25">
      <c r="A54" s="9"/>
      <c r="B54" s="17" t="s">
        <v>95</v>
      </c>
      <c r="C54" s="10"/>
      <c r="D54" s="10"/>
      <c r="E54" s="10"/>
      <c r="F54" s="10"/>
      <c r="G54" s="11"/>
    </row>
    <row r="55" spans="1:7" x14ac:dyDescent="0.25">
      <c r="A55" s="9"/>
      <c r="B55" s="17"/>
      <c r="C55" s="10"/>
      <c r="D55" s="10"/>
      <c r="E55" s="10"/>
      <c r="F55" s="10"/>
      <c r="G55" s="11"/>
    </row>
    <row r="56" spans="1:7" x14ac:dyDescent="0.25">
      <c r="A56" s="9"/>
      <c r="B56" s="18" t="s">
        <v>96</v>
      </c>
      <c r="C56" s="10"/>
      <c r="D56" s="10"/>
      <c r="E56" s="10"/>
      <c r="F56" s="10"/>
      <c r="G56" s="11"/>
    </row>
    <row r="57" spans="1:7" x14ac:dyDescent="0.25">
      <c r="A57" s="9"/>
      <c r="B57" s="18" t="s">
        <v>97</v>
      </c>
      <c r="C57" s="10"/>
      <c r="D57" s="10"/>
      <c r="E57" s="10"/>
      <c r="F57" s="10"/>
      <c r="G57" s="11"/>
    </row>
    <row r="58" spans="1:7" ht="15.75" thickBot="1" x14ac:dyDescent="0.3">
      <c r="A58" s="19"/>
      <c r="B58" s="20"/>
      <c r="C58" s="20"/>
      <c r="D58" s="20"/>
      <c r="E58" s="20"/>
      <c r="F58" s="20"/>
      <c r="G58" s="21"/>
    </row>
  </sheetData>
  <sheetProtection algorithmName="SHA-512" hashValue="BW+6mVDDbMk32FzqzSVhEYg+IursNXBxM/2lR1AN7Cy4vsBdmoXD2WpYk9ivCoiTENlOLFwf3pXaaN72DrGI4g==" saltValue="/SqPKPcY6MpV6ruIeDBD7w==" spinCount="100000" sheet="1" objects="1" scenarios="1"/>
  <mergeCells count="2">
    <mergeCell ref="A1:G1"/>
    <mergeCell ref="A2:F3"/>
  </mergeCells>
  <pageMargins left="0.51180555555555496" right="0.51180555555555496" top="0.78749999999999998" bottom="0.78749999999999998" header="0.51180555555555496" footer="0.51180555555555496"/>
  <pageSetup scale="6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Planilha licitação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Francieli Anzilieiro</cp:lastModifiedBy>
  <cp:revision>2</cp:revision>
  <cp:lastPrinted>2017-09-13T14:01:20Z</cp:lastPrinted>
  <dcterms:created xsi:type="dcterms:W3CDTF">2017-04-24T16:57:02Z</dcterms:created>
  <dcterms:modified xsi:type="dcterms:W3CDTF">2017-09-13T14:02:56Z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